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4895" windowHeight="7935"/>
  </bookViews>
  <sheets>
    <sheet name="법인" sheetId="5" r:id="rId1"/>
    <sheet name="기억학교" sheetId="1" r:id="rId2"/>
  </sheets>
  <calcPr calcId="125725"/>
</workbook>
</file>

<file path=xl/calcChain.xml><?xml version="1.0" encoding="utf-8"?>
<calcChain xmlns="http://schemas.openxmlformats.org/spreadsheetml/2006/main">
  <c r="F14" i="5"/>
  <c r="E13"/>
  <c r="D13"/>
  <c r="F13" s="1"/>
  <c r="L12"/>
  <c r="F12"/>
  <c r="K11"/>
  <c r="J11"/>
  <c r="L11" s="1"/>
  <c r="E11"/>
  <c r="D11"/>
  <c r="F11" s="1"/>
  <c r="L10"/>
  <c r="F10"/>
  <c r="K9"/>
  <c r="J9"/>
  <c r="L9" s="1"/>
  <c r="E9"/>
  <c r="D9"/>
  <c r="F9" s="1"/>
  <c r="L8"/>
  <c r="F8"/>
  <c r="K7"/>
  <c r="K15" s="1"/>
  <c r="J7"/>
  <c r="J15" s="1"/>
  <c r="E7"/>
  <c r="E15" s="1"/>
  <c r="D7"/>
  <c r="D15" s="1"/>
  <c r="F15" l="1"/>
  <c r="L15"/>
  <c r="L7"/>
  <c r="F7"/>
  <c r="C9" i="1"/>
  <c r="H11"/>
  <c r="J15"/>
  <c r="H7"/>
  <c r="I13" l="1"/>
  <c r="D13" l="1"/>
  <c r="H16"/>
  <c r="I16" l="1"/>
  <c r="J17"/>
  <c r="I11"/>
  <c r="I7"/>
  <c r="C7"/>
  <c r="D11"/>
  <c r="D9"/>
  <c r="D7"/>
  <c r="I19" l="1"/>
  <c r="D19"/>
  <c r="J16"/>
  <c r="H13"/>
  <c r="H19" s="1"/>
  <c r="J14"/>
  <c r="J9"/>
  <c r="J10"/>
  <c r="J12"/>
  <c r="J11"/>
  <c r="E10"/>
  <c r="C13"/>
  <c r="E13" s="1"/>
  <c r="C11"/>
  <c r="E11" s="1"/>
  <c r="E9"/>
  <c r="E12"/>
  <c r="E14"/>
  <c r="J8"/>
  <c r="E8"/>
  <c r="E7"/>
  <c r="E19" l="1"/>
  <c r="C19"/>
  <c r="J13"/>
  <c r="J7"/>
  <c r="J19" l="1"/>
</calcChain>
</file>

<file path=xl/sharedStrings.xml><?xml version="1.0" encoding="utf-8"?>
<sst xmlns="http://schemas.openxmlformats.org/spreadsheetml/2006/main" count="66" uniqueCount="47">
  <si>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</si>
  <si>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</si>
  <si>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</si>
  <si>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</si>
  <si>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</si>
  <si>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</si>
  <si>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입소자부담금수입</t>
    <phoneticPr fontId="1" type="noConversion"/>
  </si>
  <si>
    <t>입소비용수입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</si>
  <si>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</si>
  <si>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</si>
  <si>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</si>
  <si>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</si>
  <si>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</si>
  <si>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</si>
  <si>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</si>
  <si>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증감</t>
    <phoneticPr fontId="1" type="noConversion"/>
  </si>
  <si>
    <t>보조금수입</t>
    <phoneticPr fontId="1" type="noConversion"/>
  </si>
  <si>
    <t>경상보보금수입</t>
    <phoneticPr fontId="1" type="noConversion"/>
  </si>
  <si>
    <t>업무추진비</t>
    <phoneticPr fontId="1" type="noConversion"/>
  </si>
  <si>
    <t>운영비</t>
    <phoneticPr fontId="1" type="noConversion"/>
  </si>
  <si>
    <t>잡수입</t>
    <phoneticPr fontId="1" type="noConversion"/>
  </si>
  <si>
    <t>예비비및기타</t>
    <phoneticPr fontId="1" type="noConversion"/>
  </si>
  <si>
    <t>2015년예산</t>
    <phoneticPr fontId="1" type="noConversion"/>
  </si>
  <si>
    <t>전년도예산</t>
    <phoneticPr fontId="1" type="noConversion"/>
  </si>
  <si>
    <t>전입금</t>
    <phoneticPr fontId="1" type="noConversion"/>
  </si>
  <si>
    <t>2015년도 샬롬기억학교 세입ㆍ세출 예산서</t>
    <phoneticPr fontId="1" type="noConversion"/>
  </si>
  <si>
    <t>2015년도 세입ㆍ세출 예산서</t>
    <phoneticPr fontId="6" type="noConversion"/>
  </si>
  <si>
    <t>(사단법인 샬롬)</t>
    <phoneticPr fontId="6" type="noConversion"/>
  </si>
  <si>
    <t>(1) 세입ㆍ세출 예산 총괄</t>
    <phoneticPr fontId="6" type="noConversion"/>
  </si>
  <si>
    <t>세입총괄</t>
    <phoneticPr fontId="6" type="noConversion"/>
  </si>
  <si>
    <t>세출총괄</t>
    <phoneticPr fontId="6" type="noConversion"/>
  </si>
  <si>
    <t>과목</t>
    <phoneticPr fontId="6" type="noConversion"/>
  </si>
  <si>
    <t>2015년예산</t>
    <phoneticPr fontId="6" type="noConversion"/>
  </si>
  <si>
    <t>전년도예산</t>
    <phoneticPr fontId="6" type="noConversion"/>
  </si>
  <si>
    <t>증감</t>
    <phoneticPr fontId="6" type="noConversion"/>
  </si>
  <si>
    <t>관항</t>
    <phoneticPr fontId="6" type="noConversion"/>
  </si>
  <si>
    <t>보조금수입</t>
    <phoneticPr fontId="6" type="noConversion"/>
  </si>
  <si>
    <t>사무비</t>
    <phoneticPr fontId="6" type="noConversion"/>
  </si>
  <si>
    <t>운영비</t>
    <phoneticPr fontId="6" type="noConversion"/>
  </si>
  <si>
    <t>후원금수입</t>
    <phoneticPr fontId="6" type="noConversion"/>
  </si>
  <si>
    <t>시설비</t>
    <phoneticPr fontId="6" type="noConversion"/>
  </si>
  <si>
    <t>이월금</t>
    <phoneticPr fontId="6" type="noConversion"/>
  </si>
  <si>
    <t>전출금</t>
    <phoneticPr fontId="6" type="noConversion"/>
  </si>
  <si>
    <t>전년도이월금</t>
    <phoneticPr fontId="6" type="noConversion"/>
  </si>
  <si>
    <t>잡수입</t>
    <phoneticPr fontId="6" type="noConversion"/>
  </si>
  <si>
    <t>세입총계</t>
    <phoneticPr fontId="6" type="noConversion"/>
  </si>
  <si>
    <t>세출총계</t>
    <phoneticPr fontId="6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</si>
</sst>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9" formatCode="0_ "/>
    <numFmt numFmtId="180" formatCode="#,##0_ ;[Red]\-#,##0\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8" xfId="0" applyNumberFormat="1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2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3" fillId="0" borderId="18" xfId="0" applyNumberFormat="1" applyFont="1" applyBorder="1" applyAlignment="1">
      <alignment horizontal="right" vertical="center"/>
    </xf>
    <xf numFmtId="0" fontId="4" fillId="0" borderId="28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4" fillId="0" borderId="22" xfId="0" applyFont="1" applyBorder="1" applyAlignment="1">
      <alignment vertical="center"/>
    </xf>
    <xf numFmtId="180" fontId="4" fillId="0" borderId="34" xfId="0" applyNumberFormat="1" applyFont="1" applyBorder="1" applyAlignment="1">
      <alignment horizontal="right" vertical="center"/>
    </xf>
    <xf numFmtId="180" fontId="4" fillId="0" borderId="25" xfId="0" applyNumberFormat="1" applyFont="1" applyBorder="1" applyAlignment="1">
      <alignment horizontal="right" vertical="center"/>
    </xf>
    <xf numFmtId="180" fontId="3" fillId="0" borderId="18" xfId="0" applyNumberFormat="1" applyFont="1" applyBorder="1" applyAlignment="1">
      <alignment horizontal="right" vertical="center"/>
    </xf>
    <xf numFmtId="180" fontId="4" fillId="0" borderId="39" xfId="0" applyNumberFormat="1" applyFont="1" applyBorder="1" applyAlignment="1">
      <alignment horizontal="right" vertical="center"/>
    </xf>
    <xf numFmtId="180" fontId="4" fillId="0" borderId="13" xfId="0" applyNumberFormat="1" applyFont="1" applyBorder="1" applyAlignment="1">
      <alignment horizontal="right" vertical="center"/>
    </xf>
    <xf numFmtId="180" fontId="4" fillId="0" borderId="37" xfId="0" applyNumberFormat="1" applyFont="1" applyBorder="1" applyAlignment="1">
      <alignment horizontal="right" vertical="center"/>
    </xf>
    <xf numFmtId="180" fontId="3" fillId="0" borderId="40" xfId="0" applyNumberFormat="1" applyFont="1" applyBorder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2" xfId="0" applyFont="1" applyBorder="1" applyAlignment="1">
      <alignment vertical="center"/>
    </xf>
    <xf numFmtId="0" fontId="0" fillId="0" borderId="30" xfId="0" applyBorder="1" applyAlignment="1">
      <alignment vertical="center"/>
    </xf>
    <xf numFmtId="0" fontId="4" fillId="0" borderId="16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4" fillId="0" borderId="29" xfId="0" applyFont="1" applyBorder="1" applyAlignment="1">
      <alignment vertical="center"/>
    </xf>
    <xf numFmtId="179" fontId="4" fillId="0" borderId="16" xfId="0" applyNumberFormat="1" applyFont="1" applyBorder="1" applyAlignment="1">
      <alignment vertical="center"/>
    </xf>
    <xf numFmtId="179" fontId="0" fillId="0" borderId="9" xfId="0" applyNumberForma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7" fillId="0" borderId="2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vertical="center"/>
    </xf>
    <xf numFmtId="0" fontId="8" fillId="0" borderId="42" xfId="0" applyFont="1" applyBorder="1" applyAlignment="1">
      <alignment vertical="center"/>
    </xf>
    <xf numFmtId="176" fontId="8" fillId="0" borderId="31" xfId="0" applyNumberFormat="1" applyFont="1" applyBorder="1" applyAlignment="1">
      <alignment horizontal="right" vertical="center" wrapText="1"/>
    </xf>
    <xf numFmtId="176" fontId="8" fillId="0" borderId="43" xfId="0" applyNumberFormat="1" applyFont="1" applyBorder="1" applyAlignment="1">
      <alignment horizontal="right" vertical="center"/>
    </xf>
    <xf numFmtId="0" fontId="8" fillId="0" borderId="32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42" xfId="0" applyFont="1" applyBorder="1" applyAlignment="1">
      <alignment vertical="center"/>
    </xf>
    <xf numFmtId="176" fontId="8" fillId="0" borderId="39" xfId="0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44" xfId="0" applyNumberFormat="1" applyFont="1" applyBorder="1" applyAlignment="1">
      <alignment horizontal="right" vertical="center"/>
    </xf>
    <xf numFmtId="0" fontId="8" fillId="0" borderId="28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76" fontId="8" fillId="0" borderId="1" xfId="0" applyNumberFormat="1" applyFont="1" applyBorder="1" applyAlignment="1">
      <alignment horizontal="right" vertical="center" wrapText="1"/>
    </xf>
    <xf numFmtId="176" fontId="8" fillId="0" borderId="13" xfId="0" applyNumberFormat="1" applyFont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76" fontId="8" fillId="0" borderId="25" xfId="0" applyNumberFormat="1" applyFont="1" applyBorder="1" applyAlignment="1">
      <alignment horizontal="right" vertical="center"/>
    </xf>
    <xf numFmtId="0" fontId="8" fillId="0" borderId="22" xfId="0" applyFont="1" applyBorder="1" applyAlignment="1">
      <alignment vertical="center"/>
    </xf>
    <xf numFmtId="176" fontId="0" fillId="0" borderId="1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8" fillId="0" borderId="16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35" xfId="0" applyFont="1" applyBorder="1" applyAlignment="1">
      <alignment vertical="center"/>
    </xf>
    <xf numFmtId="0" fontId="8" fillId="0" borderId="45" xfId="0" applyFont="1" applyBorder="1" applyAlignment="1">
      <alignment vertical="center"/>
    </xf>
    <xf numFmtId="0" fontId="8" fillId="0" borderId="46" xfId="0" applyFont="1" applyBorder="1" applyAlignment="1">
      <alignment vertical="center"/>
    </xf>
    <xf numFmtId="0" fontId="8" fillId="0" borderId="47" xfId="0" applyFont="1" applyBorder="1" applyAlignment="1">
      <alignment vertical="center"/>
    </xf>
    <xf numFmtId="176" fontId="8" fillId="0" borderId="26" xfId="0" applyNumberFormat="1" applyFont="1" applyBorder="1" applyAlignment="1">
      <alignment horizontal="right" vertical="center" wrapText="1"/>
    </xf>
    <xf numFmtId="176" fontId="8" fillId="0" borderId="3" xfId="0" applyNumberFormat="1" applyFont="1" applyBorder="1" applyAlignment="1">
      <alignment horizontal="right" vertical="center"/>
    </xf>
    <xf numFmtId="0" fontId="8" fillId="0" borderId="48" xfId="0" applyFont="1" applyBorder="1" applyAlignment="1">
      <alignment horizontal="center" vertical="center"/>
    </xf>
    <xf numFmtId="0" fontId="8" fillId="0" borderId="36" xfId="0" applyFont="1" applyBorder="1" applyAlignment="1">
      <alignment vertical="center"/>
    </xf>
    <xf numFmtId="0" fontId="8" fillId="0" borderId="49" xfId="0" applyFont="1" applyBorder="1" applyAlignment="1">
      <alignment vertical="center"/>
    </xf>
    <xf numFmtId="176" fontId="8" fillId="0" borderId="50" xfId="0" applyNumberFormat="1" applyFont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76" fontId="7" fillId="0" borderId="18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176" fontId="7" fillId="0" borderId="18" xfId="0" applyNumberFormat="1" applyFont="1" applyBorder="1">
      <alignment vertical="center"/>
    </xf>
    <xf numFmtId="176" fontId="7" fillId="0" borderId="40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workbookViewId="0">
      <selection activeCell="O7" sqref="O7"/>
    </sheetView>
  </sheetViews>
  <sheetFormatPr defaultRowHeight="16.5"/>
  <cols>
    <col min="1" max="3" width="7.375" customWidth="1"/>
    <col min="4" max="6" width="12.75" customWidth="1"/>
    <col min="7" max="9" width="7.375" customWidth="1"/>
    <col min="10" max="12" width="12.75" customWidth="1"/>
  </cols>
  <sheetData>
    <row r="1" spans="1:12" ht="26.25">
      <c r="A1" s="65" t="s">
        <v>26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>
      <c r="A2" s="34" t="s">
        <v>27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17.25" thickBot="1">
      <c r="A3" t="s">
        <v>28</v>
      </c>
      <c r="C3" s="66"/>
      <c r="D3" s="1"/>
      <c r="E3" s="1"/>
      <c r="F3" s="1"/>
      <c r="J3" s="1"/>
      <c r="K3" s="1"/>
      <c r="L3" s="1"/>
    </row>
    <row r="4" spans="1:12" ht="34.5" customHeight="1">
      <c r="A4" s="67" t="s">
        <v>29</v>
      </c>
      <c r="B4" s="36"/>
      <c r="C4" s="36"/>
      <c r="D4" s="36"/>
      <c r="E4" s="36"/>
      <c r="F4" s="36"/>
      <c r="G4" s="68" t="s">
        <v>30</v>
      </c>
      <c r="H4" s="69"/>
      <c r="I4" s="69"/>
      <c r="J4" s="69"/>
      <c r="K4" s="69"/>
      <c r="L4" s="70"/>
    </row>
    <row r="5" spans="1:12" ht="34.5" customHeight="1">
      <c r="A5" s="71" t="s">
        <v>31</v>
      </c>
      <c r="B5" s="72"/>
      <c r="C5" s="72"/>
      <c r="D5" s="73" t="s">
        <v>32</v>
      </c>
      <c r="E5" s="73" t="s">
        <v>33</v>
      </c>
      <c r="F5" s="74" t="s">
        <v>34</v>
      </c>
      <c r="G5" s="75" t="s">
        <v>31</v>
      </c>
      <c r="H5" s="72"/>
      <c r="I5" s="72"/>
      <c r="J5" s="73" t="s">
        <v>32</v>
      </c>
      <c r="K5" s="73" t="s">
        <v>33</v>
      </c>
      <c r="L5" s="76" t="s">
        <v>34</v>
      </c>
    </row>
    <row r="6" spans="1:12" ht="34.5" customHeight="1" thickBot="1">
      <c r="A6" s="77" t="s">
        <v>35</v>
      </c>
      <c r="B6" s="78"/>
      <c r="C6" s="78"/>
      <c r="D6" s="79"/>
      <c r="E6" s="79"/>
      <c r="F6" s="80"/>
      <c r="G6" s="81" t="s">
        <v>35</v>
      </c>
      <c r="H6" s="78"/>
      <c r="I6" s="78"/>
      <c r="J6" s="79"/>
      <c r="K6" s="79"/>
      <c r="L6" s="82"/>
    </row>
    <row r="7" spans="1:12" ht="34.5" customHeight="1" thickTop="1">
      <c r="A7" s="83" t="s">
        <v>36</v>
      </c>
      <c r="B7" s="84"/>
      <c r="C7" s="85"/>
      <c r="D7" s="86">
        <f>D8</f>
        <v>0</v>
      </c>
      <c r="E7" s="86">
        <f>E8</f>
        <v>100000000</v>
      </c>
      <c r="F7" s="87">
        <f t="shared" ref="F7:F15" si="0">D7-E7</f>
        <v>-100000000</v>
      </c>
      <c r="G7" s="88" t="s">
        <v>37</v>
      </c>
      <c r="H7" s="89"/>
      <c r="I7" s="90"/>
      <c r="J7" s="86">
        <f>SUM(J8:J8)</f>
        <v>2000000</v>
      </c>
      <c r="K7" s="86">
        <f>SUM(K8:K8)</f>
        <v>3000000</v>
      </c>
      <c r="L7" s="91">
        <f t="shared" ref="L7:L12" si="1">J7-K7</f>
        <v>-1000000</v>
      </c>
    </row>
    <row r="8" spans="1:12" ht="34.5" customHeight="1">
      <c r="A8" s="92"/>
      <c r="B8" s="93" t="s">
        <v>36</v>
      </c>
      <c r="C8" s="94"/>
      <c r="D8" s="95"/>
      <c r="E8" s="95">
        <v>100000000</v>
      </c>
      <c r="F8" s="96">
        <f t="shared" si="0"/>
        <v>-100000000</v>
      </c>
      <c r="G8" s="97"/>
      <c r="H8" s="98" t="s">
        <v>38</v>
      </c>
      <c r="I8" s="99"/>
      <c r="J8" s="100">
        <v>2000000</v>
      </c>
      <c r="K8" s="100">
        <v>3000000</v>
      </c>
      <c r="L8" s="101">
        <f t="shared" si="1"/>
        <v>-1000000</v>
      </c>
    </row>
    <row r="9" spans="1:12" ht="34.5" customHeight="1">
      <c r="A9" s="102" t="s">
        <v>39</v>
      </c>
      <c r="B9" s="103"/>
      <c r="C9" s="104"/>
      <c r="D9" s="100">
        <f>D10</f>
        <v>19520000</v>
      </c>
      <c r="E9" s="100">
        <f>E10</f>
        <v>15200000</v>
      </c>
      <c r="F9" s="105">
        <f t="shared" si="0"/>
        <v>4320000</v>
      </c>
      <c r="G9" s="106" t="s">
        <v>40</v>
      </c>
      <c r="H9" s="30"/>
      <c r="I9" s="32"/>
      <c r="J9" s="107">
        <f>J10</f>
        <v>0</v>
      </c>
      <c r="K9" s="107">
        <f>K10</f>
        <v>100000000</v>
      </c>
      <c r="L9" s="108">
        <f t="shared" si="1"/>
        <v>-100000000</v>
      </c>
    </row>
    <row r="10" spans="1:12" ht="34.5" customHeight="1">
      <c r="A10" s="102"/>
      <c r="B10" s="93" t="s">
        <v>39</v>
      </c>
      <c r="C10" s="104"/>
      <c r="D10" s="100">
        <v>19520000</v>
      </c>
      <c r="E10" s="100">
        <v>15200000</v>
      </c>
      <c r="F10" s="105">
        <f t="shared" si="0"/>
        <v>4320000</v>
      </c>
      <c r="G10" s="106"/>
      <c r="H10" s="31" t="s">
        <v>40</v>
      </c>
      <c r="I10" s="32"/>
      <c r="J10" s="107">
        <v>0</v>
      </c>
      <c r="K10" s="107">
        <v>100000000</v>
      </c>
      <c r="L10" s="108">
        <f t="shared" si="1"/>
        <v>-100000000</v>
      </c>
    </row>
    <row r="11" spans="1:12" ht="34.5" customHeight="1">
      <c r="A11" s="109" t="s">
        <v>41</v>
      </c>
      <c r="B11" s="56"/>
      <c r="C11" s="64"/>
      <c r="D11" s="100">
        <f>D12</f>
        <v>4000000</v>
      </c>
      <c r="E11" s="100">
        <f>E12</f>
        <v>4000000</v>
      </c>
      <c r="F11" s="105">
        <f t="shared" si="0"/>
        <v>0</v>
      </c>
      <c r="G11" s="106" t="s">
        <v>42</v>
      </c>
      <c r="H11" s="30"/>
      <c r="I11" s="32"/>
      <c r="J11" s="95">
        <f>J12</f>
        <v>21530000</v>
      </c>
      <c r="K11" s="95">
        <f>K12</f>
        <v>16210000</v>
      </c>
      <c r="L11" s="101">
        <f t="shared" si="1"/>
        <v>5320000</v>
      </c>
    </row>
    <row r="12" spans="1:12" ht="34.5" customHeight="1">
      <c r="A12" s="110"/>
      <c r="B12" s="98" t="s">
        <v>43</v>
      </c>
      <c r="C12" s="99"/>
      <c r="D12" s="100">
        <v>4000000</v>
      </c>
      <c r="E12" s="100">
        <v>4000000</v>
      </c>
      <c r="F12" s="105">
        <f t="shared" si="0"/>
        <v>0</v>
      </c>
      <c r="G12" s="111"/>
      <c r="H12" s="31" t="s">
        <v>42</v>
      </c>
      <c r="I12" s="32"/>
      <c r="J12" s="100">
        <v>21530000</v>
      </c>
      <c r="K12" s="100">
        <v>16210000</v>
      </c>
      <c r="L12" s="101">
        <f t="shared" si="1"/>
        <v>5320000</v>
      </c>
    </row>
    <row r="13" spans="1:12" ht="34.5" customHeight="1">
      <c r="A13" s="109" t="s">
        <v>44</v>
      </c>
      <c r="B13" s="56"/>
      <c r="C13" s="64"/>
      <c r="D13" s="100">
        <f>D14</f>
        <v>10000</v>
      </c>
      <c r="E13" s="100">
        <f>E14</f>
        <v>10000</v>
      </c>
      <c r="F13" s="105">
        <f t="shared" si="0"/>
        <v>0</v>
      </c>
      <c r="G13" s="112"/>
      <c r="H13" s="31"/>
      <c r="I13" s="32"/>
      <c r="J13" s="100"/>
      <c r="K13" s="100"/>
      <c r="L13" s="101"/>
    </row>
    <row r="14" spans="1:12" ht="34.5" customHeight="1" thickBot="1">
      <c r="A14" s="113"/>
      <c r="B14" s="114" t="s">
        <v>44</v>
      </c>
      <c r="C14" s="115"/>
      <c r="D14" s="116">
        <v>10000</v>
      </c>
      <c r="E14" s="116">
        <v>10000</v>
      </c>
      <c r="F14" s="117">
        <f t="shared" si="0"/>
        <v>0</v>
      </c>
      <c r="G14" s="118"/>
      <c r="H14" s="119"/>
      <c r="I14" s="120"/>
      <c r="J14" s="116"/>
      <c r="K14" s="116"/>
      <c r="L14" s="121"/>
    </row>
    <row r="15" spans="1:12" ht="34.5" customHeight="1" thickTop="1" thickBot="1">
      <c r="A15" s="122" t="s">
        <v>45</v>
      </c>
      <c r="B15" s="123"/>
      <c r="C15" s="123"/>
      <c r="D15" s="124">
        <f>D7+D9+D11+D13</f>
        <v>23530000</v>
      </c>
      <c r="E15" s="124">
        <f>E7+E9+E11+E13</f>
        <v>119210000</v>
      </c>
      <c r="F15" s="124">
        <f t="shared" si="0"/>
        <v>-95680000</v>
      </c>
      <c r="G15" s="125" t="s">
        <v>46</v>
      </c>
      <c r="H15" s="123"/>
      <c r="I15" s="123"/>
      <c r="J15" s="126">
        <f>J7+J9+J11</f>
        <v>23530000</v>
      </c>
      <c r="K15" s="126">
        <f>K7+K9+K11</f>
        <v>119210000</v>
      </c>
      <c r="L15" s="127">
        <f>J15-K15</f>
        <v>-95680000</v>
      </c>
    </row>
  </sheetData>
  <mergeCells count="23">
    <mergeCell ref="A11:C11"/>
    <mergeCell ref="B12:C12"/>
    <mergeCell ref="A13:C13"/>
    <mergeCell ref="B14:C14"/>
    <mergeCell ref="H14:I14"/>
    <mergeCell ref="A15:C15"/>
    <mergeCell ref="G15:I15"/>
    <mergeCell ref="K5:K6"/>
    <mergeCell ref="L5:L6"/>
    <mergeCell ref="A6:C6"/>
    <mergeCell ref="G6:I6"/>
    <mergeCell ref="G7:I7"/>
    <mergeCell ref="H8:I8"/>
    <mergeCell ref="A1:L1"/>
    <mergeCell ref="A2:L2"/>
    <mergeCell ref="A4:F4"/>
    <mergeCell ref="G4:L4"/>
    <mergeCell ref="A5:C5"/>
    <mergeCell ref="D5:D6"/>
    <mergeCell ref="E5:E6"/>
    <mergeCell ref="F5:F6"/>
    <mergeCell ref="G5:I5"/>
    <mergeCell ref="J5:J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3"/>
  <sheetViews>
    <sheetView workbookViewId="0">
      <selection activeCell="E5" sqref="E5:E6"/>
    </sheetView>
  </sheetViews>
  <sheetFormatPr defaultRowHeight="16.5"/>
  <cols>
    <col min="1" max="1" width="8.625" customWidth="1"/>
    <col min="2" max="2" width="14.375" customWidth="1"/>
    <col min="3" max="5" width="16.625" style="1" customWidth="1"/>
    <col min="6" max="6" width="8.625" customWidth="1"/>
    <col min="7" max="7" width="14.375" customWidth="1"/>
    <col min="8" max="10" width="16.625" style="1" customWidth="1"/>
  </cols>
  <sheetData>
    <row r="1" spans="1:10" ht="26.25">
      <c r="A1" s="33" t="s">
        <v>25</v>
      </c>
      <c r="B1" s="33"/>
      <c r="C1" s="33"/>
      <c r="D1" s="33"/>
      <c r="E1" s="33"/>
      <c r="F1" s="33"/>
      <c r="G1" s="33"/>
      <c r="H1" s="33"/>
      <c r="I1" s="33"/>
      <c r="J1" s="33"/>
    </row>
    <row r="2" spans="1:10">
      <c r="A2" s="34"/>
      <c r="B2" s="34"/>
      <c r="C2" s="34"/>
      <c r="D2" s="34"/>
      <c r="E2" s="34"/>
      <c r="F2" s="34"/>
      <c r="G2" s="34"/>
      <c r="H2" s="34"/>
      <c r="I2" s="34"/>
      <c r="J2" s="34"/>
    </row>
    <row r="3" spans="1:10" ht="17.25" thickBot="1">
      <c r="A3" t="s">
        <v>0</v>
      </c>
    </row>
    <row r="4" spans="1:10" ht="30.75" customHeight="1">
      <c r="A4" s="35" t="s">
        <v>1</v>
      </c>
      <c r="B4" s="36"/>
      <c r="C4" s="36"/>
      <c r="D4" s="36"/>
      <c r="E4" s="36"/>
      <c r="F4" s="37" t="s">
        <v>3</v>
      </c>
      <c r="G4" s="38"/>
      <c r="H4" s="38"/>
      <c r="I4" s="38"/>
      <c r="J4" s="39"/>
    </row>
    <row r="5" spans="1:10" ht="30.75" customHeight="1">
      <c r="A5" s="50" t="s">
        <v>2</v>
      </c>
      <c r="B5" s="43"/>
      <c r="C5" s="40" t="s">
        <v>22</v>
      </c>
      <c r="D5" s="40" t="s">
        <v>23</v>
      </c>
      <c r="E5" s="46" t="s">
        <v>15</v>
      </c>
      <c r="F5" s="42" t="s">
        <v>2</v>
      </c>
      <c r="G5" s="43"/>
      <c r="H5" s="40" t="s">
        <v>22</v>
      </c>
      <c r="I5" s="40" t="s">
        <v>23</v>
      </c>
      <c r="J5" s="48" t="s">
        <v>15</v>
      </c>
    </row>
    <row r="6" spans="1:10" ht="30.75" customHeight="1" thickBot="1">
      <c r="A6" s="51" t="s">
        <v>14</v>
      </c>
      <c r="B6" s="52"/>
      <c r="C6" s="41"/>
      <c r="D6" s="41"/>
      <c r="E6" s="47"/>
      <c r="F6" s="44" t="s">
        <v>14</v>
      </c>
      <c r="G6" s="45"/>
      <c r="H6" s="41"/>
      <c r="I6" s="41"/>
      <c r="J6" s="49"/>
    </row>
    <row r="7" spans="1:10" ht="30.75" customHeight="1" thickTop="1">
      <c r="A7" s="57" t="s">
        <v>6</v>
      </c>
      <c r="B7" s="54"/>
      <c r="C7" s="8">
        <f>C8</f>
        <v>52800000</v>
      </c>
      <c r="D7" s="8">
        <f>D8</f>
        <v>36000000</v>
      </c>
      <c r="E7" s="23">
        <f>C7-D7</f>
        <v>16800000</v>
      </c>
      <c r="F7" s="53" t="s">
        <v>8</v>
      </c>
      <c r="G7" s="54"/>
      <c r="H7" s="8">
        <f>SUM(H8:H10)</f>
        <v>208030000</v>
      </c>
      <c r="I7" s="8">
        <f>SUM(I8:I10)</f>
        <v>186790000</v>
      </c>
      <c r="J7" s="26">
        <f>H7-I7</f>
        <v>21240000</v>
      </c>
    </row>
    <row r="8" spans="1:10" ht="30.75" customHeight="1">
      <c r="A8" s="5"/>
      <c r="B8" s="20" t="s">
        <v>7</v>
      </c>
      <c r="C8" s="9">
        <v>52800000</v>
      </c>
      <c r="D8" s="9">
        <v>36000000</v>
      </c>
      <c r="E8" s="24">
        <f t="shared" ref="E8:E12" si="0">C8-D8</f>
        <v>16800000</v>
      </c>
      <c r="F8" s="11"/>
      <c r="G8" s="20" t="s">
        <v>9</v>
      </c>
      <c r="H8" s="9">
        <v>177083000</v>
      </c>
      <c r="I8" s="9">
        <v>156990000</v>
      </c>
      <c r="J8" s="27">
        <f>H8-I8</f>
        <v>20093000</v>
      </c>
    </row>
    <row r="9" spans="1:10" ht="30.75" customHeight="1">
      <c r="A9" s="58" t="s">
        <v>16</v>
      </c>
      <c r="B9" s="59"/>
      <c r="C9" s="9">
        <f>C10</f>
        <v>200000000</v>
      </c>
      <c r="D9" s="9">
        <f>D10</f>
        <v>200000000</v>
      </c>
      <c r="E9" s="24">
        <f t="shared" si="0"/>
        <v>0</v>
      </c>
      <c r="F9" s="16"/>
      <c r="G9" s="20" t="s">
        <v>18</v>
      </c>
      <c r="H9" s="9">
        <v>3500000</v>
      </c>
      <c r="I9" s="9">
        <v>3300000</v>
      </c>
      <c r="J9" s="27">
        <f t="shared" ref="J9:J10" si="1">H9-I9</f>
        <v>200000</v>
      </c>
    </row>
    <row r="10" spans="1:10" ht="30.75" customHeight="1">
      <c r="A10" s="15"/>
      <c r="B10" s="20" t="s">
        <v>17</v>
      </c>
      <c r="C10" s="9">
        <v>200000000</v>
      </c>
      <c r="D10" s="9">
        <v>200000000</v>
      </c>
      <c r="E10" s="24">
        <f t="shared" si="0"/>
        <v>0</v>
      </c>
      <c r="F10" s="16"/>
      <c r="G10" s="20" t="s">
        <v>19</v>
      </c>
      <c r="H10" s="9">
        <v>27447000</v>
      </c>
      <c r="I10" s="9">
        <v>26500000</v>
      </c>
      <c r="J10" s="27">
        <f t="shared" si="1"/>
        <v>947000</v>
      </c>
    </row>
    <row r="11" spans="1:10" ht="30.75" customHeight="1">
      <c r="A11" s="55" t="s">
        <v>24</v>
      </c>
      <c r="B11" s="56"/>
      <c r="C11" s="9">
        <f>C12</f>
        <v>1000000</v>
      </c>
      <c r="D11" s="9">
        <f>D12</f>
        <v>0</v>
      </c>
      <c r="E11" s="24">
        <f t="shared" si="0"/>
        <v>1000000</v>
      </c>
      <c r="F11" s="22" t="s">
        <v>11</v>
      </c>
      <c r="G11" s="21"/>
      <c r="H11" s="9">
        <f>H12</f>
        <v>5300000</v>
      </c>
      <c r="I11" s="9">
        <f>I12</f>
        <v>7000000</v>
      </c>
      <c r="J11" s="27">
        <f t="shared" ref="J11:J14" si="2">H11-I11</f>
        <v>-1700000</v>
      </c>
    </row>
    <row r="12" spans="1:10" ht="30.75" customHeight="1">
      <c r="A12" s="6"/>
      <c r="B12" s="20" t="s">
        <v>24</v>
      </c>
      <c r="C12" s="9">
        <v>1000000</v>
      </c>
      <c r="D12" s="9">
        <v>0</v>
      </c>
      <c r="E12" s="24">
        <f t="shared" si="0"/>
        <v>1000000</v>
      </c>
      <c r="F12" s="7"/>
      <c r="G12" s="20" t="s">
        <v>12</v>
      </c>
      <c r="H12" s="9">
        <v>5300000</v>
      </c>
      <c r="I12" s="9">
        <v>7000000</v>
      </c>
      <c r="J12" s="27">
        <f t="shared" si="2"/>
        <v>-1700000</v>
      </c>
    </row>
    <row r="13" spans="1:10" ht="30.75" customHeight="1">
      <c r="A13" s="55" t="s">
        <v>20</v>
      </c>
      <c r="B13" s="56"/>
      <c r="C13" s="9">
        <f>C14</f>
        <v>7430000</v>
      </c>
      <c r="D13" s="9">
        <f>D14</f>
        <v>6950000</v>
      </c>
      <c r="E13" s="24">
        <f t="shared" ref="E13:E14" si="3">C13-D13</f>
        <v>480000</v>
      </c>
      <c r="F13" s="22" t="s">
        <v>13</v>
      </c>
      <c r="G13" s="21"/>
      <c r="H13" s="9">
        <f>SUM(H14:H15)</f>
        <v>47400000</v>
      </c>
      <c r="I13" s="9">
        <f>SUM(I14:I15)</f>
        <v>48660000</v>
      </c>
      <c r="J13" s="27">
        <f t="shared" si="2"/>
        <v>-1260000</v>
      </c>
    </row>
    <row r="14" spans="1:10" ht="30.75" customHeight="1">
      <c r="A14" s="5"/>
      <c r="B14" s="20" t="s">
        <v>20</v>
      </c>
      <c r="C14" s="9">
        <v>7430000</v>
      </c>
      <c r="D14" s="9">
        <v>6950000</v>
      </c>
      <c r="E14" s="24">
        <f t="shared" si="3"/>
        <v>480000</v>
      </c>
      <c r="F14" s="12"/>
      <c r="G14" s="20" t="s">
        <v>10</v>
      </c>
      <c r="H14" s="9">
        <v>26400000</v>
      </c>
      <c r="I14" s="9">
        <v>23500000</v>
      </c>
      <c r="J14" s="27">
        <f t="shared" si="2"/>
        <v>2900000</v>
      </c>
    </row>
    <row r="15" spans="1:10" ht="30.75" customHeight="1">
      <c r="A15" s="15"/>
      <c r="B15" s="18"/>
      <c r="C15" s="9"/>
      <c r="D15" s="9"/>
      <c r="E15" s="24"/>
      <c r="F15" s="19"/>
      <c r="G15" s="14" t="s">
        <v>13</v>
      </c>
      <c r="H15" s="13">
        <v>21000000</v>
      </c>
      <c r="I15" s="13">
        <v>25160000</v>
      </c>
      <c r="J15" s="28">
        <f t="shared" ref="J15" si="4">H15-I15</f>
        <v>-4160000</v>
      </c>
    </row>
    <row r="16" spans="1:10" ht="30.75" customHeight="1">
      <c r="A16" s="55"/>
      <c r="B16" s="56"/>
      <c r="C16" s="9"/>
      <c r="D16" s="9"/>
      <c r="E16" s="24"/>
      <c r="F16" s="22" t="s">
        <v>21</v>
      </c>
      <c r="G16" s="21"/>
      <c r="H16" s="9">
        <f>H17</f>
        <v>500000</v>
      </c>
      <c r="I16" s="9">
        <f>I17</f>
        <v>500000</v>
      </c>
      <c r="J16" s="28">
        <f>H16-I16</f>
        <v>0</v>
      </c>
    </row>
    <row r="17" spans="1:10" ht="30.75" customHeight="1">
      <c r="A17" s="6"/>
      <c r="B17" s="20"/>
      <c r="C17" s="9"/>
      <c r="D17" s="9"/>
      <c r="E17" s="24"/>
      <c r="F17" s="16"/>
      <c r="G17" s="17" t="s">
        <v>21</v>
      </c>
      <c r="H17" s="13">
        <v>500000</v>
      </c>
      <c r="I17" s="13">
        <v>500000</v>
      </c>
      <c r="J17" s="28">
        <f t="shared" ref="J17" si="5">H17-I17</f>
        <v>0</v>
      </c>
    </row>
    <row r="18" spans="1:10" ht="30.75" customHeight="1" thickBot="1">
      <c r="A18" s="6"/>
      <c r="B18" s="20"/>
      <c r="C18" s="9"/>
      <c r="D18" s="9"/>
      <c r="E18" s="24"/>
      <c r="F18" s="63"/>
      <c r="G18" s="56"/>
      <c r="H18" s="13"/>
      <c r="I18" s="13"/>
      <c r="J18" s="28"/>
    </row>
    <row r="19" spans="1:10" ht="30.75" customHeight="1" thickTop="1" thickBot="1">
      <c r="A19" s="60" t="s">
        <v>4</v>
      </c>
      <c r="B19" s="61"/>
      <c r="C19" s="10">
        <f>C7+C9+C11+C13+C15</f>
        <v>261230000</v>
      </c>
      <c r="D19" s="10">
        <f t="shared" ref="D19:E19" si="6">D7+D9+D11+D13+D15</f>
        <v>242950000</v>
      </c>
      <c r="E19" s="25">
        <f t="shared" si="6"/>
        <v>18280000</v>
      </c>
      <c r="F19" s="62" t="s">
        <v>5</v>
      </c>
      <c r="G19" s="61"/>
      <c r="H19" s="4">
        <f>H7+H11+H13+H16</f>
        <v>261230000</v>
      </c>
      <c r="I19" s="4">
        <f>I7+I11+I13+I16</f>
        <v>242950000</v>
      </c>
      <c r="J19" s="29">
        <f>J7+J11+J13+J16</f>
        <v>18280000</v>
      </c>
    </row>
    <row r="20" spans="1:10">
      <c r="A20" s="3"/>
      <c r="B20" s="3"/>
      <c r="C20" s="2"/>
      <c r="D20" s="2"/>
      <c r="E20" s="2"/>
      <c r="F20" s="3"/>
      <c r="G20" s="3"/>
      <c r="H20" s="2"/>
      <c r="I20" s="2"/>
      <c r="J20" s="2"/>
    </row>
    <row r="22" spans="1:10">
      <c r="H22"/>
      <c r="I22"/>
      <c r="J22"/>
    </row>
    <row r="23" spans="1:10">
      <c r="H23"/>
      <c r="I23"/>
      <c r="J23"/>
    </row>
  </sheetData>
  <mergeCells count="23">
    <mergeCell ref="F7:G7"/>
    <mergeCell ref="A11:B11"/>
    <mergeCell ref="A7:B7"/>
    <mergeCell ref="A9:B9"/>
    <mergeCell ref="A19:B19"/>
    <mergeCell ref="F19:G19"/>
    <mergeCell ref="A13:B13"/>
    <mergeCell ref="A16:B16"/>
    <mergeCell ref="F18:G18"/>
    <mergeCell ref="A1:J1"/>
    <mergeCell ref="A2:J2"/>
    <mergeCell ref="A4:E4"/>
    <mergeCell ref="F4:J4"/>
    <mergeCell ref="H5:H6"/>
    <mergeCell ref="I5:I6"/>
    <mergeCell ref="F5:G5"/>
    <mergeCell ref="F6:G6"/>
    <mergeCell ref="E5:E6"/>
    <mergeCell ref="J5:J6"/>
    <mergeCell ref="A5:B5"/>
    <mergeCell ref="A6:B6"/>
    <mergeCell ref="C5:C6"/>
    <mergeCell ref="D5:D6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법인</vt:lpstr>
      <vt:lpstr>기억학교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user</cp:lastModifiedBy>
  <cp:lastPrinted>2015-05-13T05:09:11Z</cp:lastPrinted>
  <dcterms:created xsi:type="dcterms:W3CDTF">2008-10-30T10:06:54Z</dcterms:created>
  <dcterms:modified xsi:type="dcterms:W3CDTF">2015-05-13T05:10:34Z</dcterms:modified>
</cp:coreProperties>
</file>